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DOCUMENTS CAN\Marchés\CARMI\CARMI_EST\16-PROCEDURES 2025\MA 25 ES 0017- Etancheité Wittenheim\"/>
    </mc:Choice>
  </mc:AlternateContent>
  <workbookProtection workbookPassword="F92E" lockStructure="1"/>
  <bookViews>
    <workbookView xWindow="0" yWindow="0" windowWidth="28800" windowHeight="12870"/>
  </bookViews>
  <sheets>
    <sheet name="Feuil1" sheetId="1" r:id="rId1"/>
  </sheets>
  <definedNames>
    <definedName name="_xlnm.Print_Area" localSheetId="0">Feuil1!$A$1:$I$49</definedName>
  </definedNames>
  <calcPr calcId="162913"/>
</workbook>
</file>

<file path=xl/calcChain.xml><?xml version="1.0" encoding="utf-8"?>
<calcChain xmlns="http://schemas.openxmlformats.org/spreadsheetml/2006/main">
  <c r="G40" i="1" l="1"/>
  <c r="I40" i="1" s="1"/>
  <c r="G42" i="1"/>
  <c r="I42" i="1"/>
  <c r="G43" i="1"/>
  <c r="I43" i="1"/>
  <c r="G44" i="1"/>
  <c r="I44" i="1"/>
  <c r="G45" i="1"/>
  <c r="I45" i="1"/>
  <c r="G38" i="1"/>
  <c r="I38" i="1"/>
  <c r="G37" i="1"/>
  <c r="I37" i="1"/>
  <c r="G36" i="1"/>
  <c r="I36" i="1"/>
  <c r="G35" i="1"/>
  <c r="I35" i="1"/>
  <c r="G34" i="1"/>
  <c r="I34" i="1"/>
  <c r="G33" i="1"/>
  <c r="I33" i="1"/>
  <c r="G32" i="1"/>
  <c r="I32" i="1"/>
  <c r="G31" i="1"/>
  <c r="I31" i="1"/>
  <c r="G30" i="1"/>
  <c r="I30" i="1"/>
  <c r="G29" i="1"/>
  <c r="I29" i="1"/>
  <c r="G28" i="1"/>
  <c r="I28" i="1"/>
  <c r="G27" i="1"/>
  <c r="I27" i="1"/>
  <c r="G26" i="1"/>
  <c r="I26" i="1"/>
  <c r="G25" i="1"/>
  <c r="G24" i="1"/>
  <c r="I24" i="1"/>
  <c r="G23" i="1"/>
  <c r="I23" i="1"/>
  <c r="G22" i="1"/>
  <c r="I22" i="1"/>
  <c r="G19" i="1"/>
  <c r="I19" i="1"/>
  <c r="G18" i="1"/>
  <c r="I18" i="1"/>
  <c r="G17" i="1"/>
  <c r="I17" i="1"/>
  <c r="G16" i="1"/>
  <c r="I16" i="1"/>
  <c r="G15" i="1"/>
  <c r="G14" i="1"/>
  <c r="G11" i="1"/>
  <c r="I11" i="1"/>
  <c r="G12" i="1"/>
  <c r="I12" i="1"/>
  <c r="I25" i="1"/>
  <c r="G41" i="1"/>
  <c r="I41" i="1"/>
  <c r="G21" i="1"/>
  <c r="I21" i="1"/>
  <c r="G10" i="1"/>
  <c r="I10" i="1"/>
  <c r="I14" i="1"/>
  <c r="I48" i="1"/>
  <c r="G48" i="1"/>
  <c r="I15" i="1"/>
</calcChain>
</file>

<file path=xl/sharedStrings.xml><?xml version="1.0" encoding="utf-8"?>
<sst xmlns="http://schemas.openxmlformats.org/spreadsheetml/2006/main" count="108" uniqueCount="84">
  <si>
    <t>Désignation</t>
  </si>
  <si>
    <t>Unité</t>
  </si>
  <si>
    <t>Quantité</t>
  </si>
  <si>
    <t>Prix unitaire HT</t>
  </si>
  <si>
    <t>TVA</t>
  </si>
  <si>
    <t>Prix total HT</t>
  </si>
  <si>
    <t>Travaux d'installation de chantier</t>
  </si>
  <si>
    <t>Poste</t>
  </si>
  <si>
    <t>1.1</t>
  </si>
  <si>
    <t>ens</t>
  </si>
  <si>
    <t>1.2</t>
  </si>
  <si>
    <t>Fourniture et pose d'un échafaudage de pied, périphérique conforme aux règles, normes et besoins en vigueur du couvreur.</t>
  </si>
  <si>
    <t>Fourniture et pose d'un WC chimique pendant toute la durée des travaux y compris entretien et vidange régulière.</t>
  </si>
  <si>
    <t>Travaux de dépose</t>
  </si>
  <si>
    <t>Réalisation d'une dépose des gravillons existants par 
aspiration, compris descente et évacuation des gravois 
dans les lieux appropriés.</t>
  </si>
  <si>
    <t>2.1</t>
  </si>
  <si>
    <t>m²</t>
  </si>
  <si>
    <t>Réalisation d'une dépose sans soin de l'étanchéité existante de type PVC non amiantée et descente des gravois avant évacuation.</t>
  </si>
  <si>
    <t>2.2</t>
  </si>
  <si>
    <t>Réalisation d'une dépose de l'isolation existante non amiantée en polyuréthane, épaisseur 60 mm, compris descente des gravois avant évacuation.</t>
  </si>
  <si>
    <t>Evacuation des gravois dans les lieux appropriés.</t>
  </si>
  <si>
    <t>Réalisation d'une dépose sans soin de ligne de vie, compris descente des gravois.</t>
  </si>
  <si>
    <t>2.3</t>
  </si>
  <si>
    <t>2.4</t>
  </si>
  <si>
    <t>2.5</t>
  </si>
  <si>
    <r>
      <rPr>
        <u/>
        <sz val="11"/>
        <color indexed="8"/>
        <rFont val="Calibri"/>
        <family val="2"/>
      </rPr>
      <t>Nota</t>
    </r>
    <r>
      <rPr>
        <sz val="11"/>
        <color theme="1"/>
        <rFont val="Calibri"/>
        <family val="2"/>
        <scheme val="minor"/>
      </rPr>
      <t xml:space="preserve"> : mise à disposition d'un point d'accès à l'électricité à la charge de Filieris.</t>
    </r>
  </si>
  <si>
    <r>
      <rPr>
        <u/>
        <sz val="11"/>
        <color indexed="8"/>
        <rFont val="Calibri"/>
        <family val="2"/>
      </rPr>
      <t>Nota</t>
    </r>
    <r>
      <rPr>
        <sz val="11"/>
        <color theme="1"/>
        <rFont val="Calibri"/>
        <family val="2"/>
        <scheme val="minor"/>
      </rPr>
      <t xml:space="preserve"> : travaux de dépose et de repose des équipements type moteur de climatisation en toiture à la charge de Filieris.</t>
    </r>
  </si>
  <si>
    <t>Travaux de boiserie</t>
  </si>
  <si>
    <t>Fourniture et pose de tasseaux section 100 x 80 mm sur l'acrotère existant en vue d'une réhausse de celui-ci, y compris fixations par chevilles à frapper.</t>
  </si>
  <si>
    <t>3.1</t>
  </si>
  <si>
    <t>Fourniture et pose de panneau de type trois plis, épaisseur 19 mm, sur la largeur de l'acrotère.</t>
  </si>
  <si>
    <t>3.2</t>
  </si>
  <si>
    <t>ml</t>
  </si>
  <si>
    <t>m3</t>
  </si>
  <si>
    <t>Travaux d'étanchéité</t>
  </si>
  <si>
    <t>Fourniture et pose d'un isolant en polyuréthane de marque RECTICEL ou équivalent, de type AutoPro Si ou similaire, pose collée, épaisseur 100 mm, R= 4,55 m2.K/W, compris coupes, ajustages et manutentions.</t>
  </si>
  <si>
    <t>Fourniture et pose de costières au droit des acrotères suite à la surélévation de celui-ci.</t>
  </si>
  <si>
    <t>Fourniture et pose d'une couche d'imprégnation sur les costières.</t>
  </si>
  <si>
    <t>4.1</t>
  </si>
  <si>
    <t>4.2</t>
  </si>
  <si>
    <t>4.3</t>
  </si>
  <si>
    <t>Fourniture et pose d'une première couche d'étanchéité de marque SOPREMA ou équivalent de type Elastophène Flam 25, compris coupes, ajustages, recouvrements et soudures aux joints.</t>
  </si>
  <si>
    <t>Fourniture et pose d'équerre de renfort de marque SOPREMA ou équivalent de type Flam 25, compris coupes, ajustages, fixations et soudures à plein.</t>
  </si>
  <si>
    <t>Fourniture et pose d'une seconde couche d'étanchéité de marque SOPREMA ou équivalent, modèle Sopralène Flam 180 AR, finition au choix, compris coupes, ajustages et soudures à plein.</t>
  </si>
  <si>
    <t>Fourniture et pose de relevé de finition de marque SOPREMA ou autre de type Sopralast 50 TV Alu, compris coupes, ajustages et soudures à plein.</t>
  </si>
  <si>
    <t>Fourniture et pose de trop-plein Ø 100 mm en inox</t>
  </si>
  <si>
    <t>Fourniture et pose de naissance Ø 100 mm en inox</t>
  </si>
  <si>
    <t>Carottage d'acrotère pour le passage de trop-plein.</t>
  </si>
  <si>
    <t>Réalisation de relevé d'étanchéité autour des cheminées, compris coupes, ajustages et soudures.</t>
  </si>
  <si>
    <t>Réalisation de relevé d'étanchéité autour des sorties de ventilation.</t>
  </si>
  <si>
    <t>Réalisation de relevé d'étanchéité autour du mât d'antenne.</t>
  </si>
  <si>
    <t>Fourniture et pose de potelet d'ancrage central en remplacement de ligne de vie.</t>
  </si>
  <si>
    <r>
      <rPr>
        <u/>
        <sz val="11"/>
        <color indexed="8"/>
        <rFont val="Calibri"/>
        <family val="2"/>
      </rPr>
      <t>Localisation</t>
    </r>
    <r>
      <rPr>
        <sz val="11"/>
        <color theme="1"/>
        <rFont val="Calibri"/>
        <family val="2"/>
        <scheme val="minor"/>
      </rPr>
      <t xml:space="preserve"> : Axe Toiture (2 par toiture)</t>
    </r>
  </si>
  <si>
    <t>4.4</t>
  </si>
  <si>
    <t>4.5</t>
  </si>
  <si>
    <t>4.6</t>
  </si>
  <si>
    <t>4.7</t>
  </si>
  <si>
    <t>4.8</t>
  </si>
  <si>
    <t>4.9</t>
  </si>
  <si>
    <t>4.10</t>
  </si>
  <si>
    <t>4.11</t>
  </si>
  <si>
    <t>4.12</t>
  </si>
  <si>
    <t>4.13</t>
  </si>
  <si>
    <t>4.14</t>
  </si>
  <si>
    <t>Travaux de zinguerie</t>
  </si>
  <si>
    <t>Fourniture, façon et pose de couvertine en aluminium au droit du joint de dilatation, Ral 9006, épaisseur 0,80 mm, compris chemise de garantie en tôle, adaptation avec la couvertine du voisin, coupes, ajustages et fixations.</t>
  </si>
  <si>
    <t>Fourniture et pose d'un habillage en aluminium de face extérieure / intérieure d'acrotère suite à la surélévation de celui-ci, Ral 9006, épaisseur 0,80 mm.</t>
  </si>
  <si>
    <t>Fourniture, façon et pose de bavette contre mur en aluminium, Ral 9006, épaisseur 0,80 mm, compris chemise de garantie, coupes, ajustages et fixations.</t>
  </si>
  <si>
    <r>
      <rPr>
        <u/>
        <sz val="11"/>
        <color indexed="8"/>
        <rFont val="Calibri"/>
        <family val="2"/>
      </rPr>
      <t>Nota</t>
    </r>
    <r>
      <rPr>
        <sz val="11"/>
        <color theme="1"/>
        <rFont val="Calibri"/>
        <family val="2"/>
        <scheme val="minor"/>
      </rPr>
      <t xml:space="preserve"> : Conservation en l'état des tuyaux d'évacuation des eaux pluviales intérieurs y compris accessoires.</t>
    </r>
  </si>
  <si>
    <t>5.1</t>
  </si>
  <si>
    <t>5.2</t>
  </si>
  <si>
    <t>5.3</t>
  </si>
  <si>
    <t>5.4</t>
  </si>
  <si>
    <t>U</t>
  </si>
  <si>
    <t>Prix total TTC</t>
  </si>
  <si>
    <t>TOTAL</t>
  </si>
  <si>
    <t>/</t>
  </si>
  <si>
    <t>Fourniture, façon et pose de couvertine en aluminium, Ral 9006, épaisseur 0,80 mm, compris chemise de garantie en tôle, coupes, ajustages et fixations.</t>
  </si>
  <si>
    <t>Travaux de réfection du complexe d’étanchéité du centre de santé de Wittenheim</t>
  </si>
  <si>
    <t>Décomposition du Prix Global et Forfaitaire</t>
  </si>
  <si>
    <t>Annexe 1 à l'Acte d'Engagement</t>
  </si>
  <si>
    <t>Consultation MA 25 ES 0017</t>
  </si>
  <si>
    <t>4.15</t>
  </si>
  <si>
    <t>Fourniture et pose de la protection gravillon et toiture, d'une épaisseur de 4 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</si>
</sst>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8" x14ac:knownFonts="1">
    <font>
      <sz val="11"/>
      <color theme="1"/>
      <name val="Calibri"/>
      <family val="2"/>
      <scheme val="minor"/>
    </font>
    <font>
      <u/>
      <sz val="11"/>
      <color indexed="8"/>
      <name val="Calibri"/>
      <family val="2"/>
    </font>
    <font>
      <b/>
      <sz val="11"/>
      <color theme="1"/>
      <name val="Calibri"/>
      <family val="2"/>
      <scheme val="minor"/>
    </font>
    <font>
      <b/>
      <sz val="12"/>
      <color theme="1"/>
      <name val="Calibri"/>
      <family val="2"/>
      <scheme val="minor"/>
    </font>
    <font>
      <sz val="12"/>
      <color theme="1"/>
      <name val="Calibri"/>
      <family val="2"/>
      <scheme val="minor"/>
    </font>
    <font>
      <b/>
      <sz val="14"/>
      <color theme="1"/>
      <name val="Arial"/>
      <family val="2"/>
    </font>
    <font>
      <b/>
      <sz val="16"/>
      <color theme="1"/>
      <name val="Arial"/>
      <family val="2"/>
    </font>
    <font>
      <b/>
      <sz val="14"/>
      <color theme="1"/>
      <name val="Calibri"/>
      <family val="2"/>
      <scheme val="minor"/>
    </font>
  </fonts>
  <fills count="4">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s>
  <borders count="10">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applyAlignment="1">
      <alignment horizontal="center" vertical="center" wrapText="1"/>
    </xf>
    <xf numFmtId="0" fontId="0" fillId="0" borderId="1" xfId="0" applyBorder="1" applyAlignment="1" applyProtection="1">
      <alignment horizontal="center" vertical="center" wrapText="1"/>
    </xf>
    <xf numFmtId="0" fontId="0" fillId="0" borderId="2" xfId="0" applyBorder="1" applyAlignment="1" applyProtection="1">
      <alignment horizontal="center" vertical="center" wrapText="1"/>
    </xf>
    <xf numFmtId="0" fontId="0" fillId="0" borderId="3" xfId="0" applyBorder="1" applyAlignment="1" applyProtection="1">
      <alignment horizontal="center" vertical="center" wrapText="1"/>
    </xf>
    <xf numFmtId="0" fontId="0" fillId="0" borderId="4" xfId="0" applyBorder="1" applyAlignment="1" applyProtection="1">
      <alignment horizontal="center" vertical="center" wrapText="1"/>
    </xf>
    <xf numFmtId="0" fontId="2" fillId="0" borderId="5"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6"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8" xfId="0" applyBorder="1" applyAlignment="1" applyProtection="1">
      <alignment horizontal="center" vertical="center" wrapText="1"/>
    </xf>
    <xf numFmtId="0" fontId="0" fillId="0" borderId="0" xfId="0" applyBorder="1" applyAlignment="1" applyProtection="1">
      <alignment horizontal="center" vertical="center" wrapText="1"/>
    </xf>
    <xf numFmtId="0" fontId="2" fillId="0" borderId="0"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164" fontId="0" fillId="2" borderId="5" xfId="0" applyNumberFormat="1" applyFill="1" applyBorder="1" applyAlignment="1" applyProtection="1">
      <alignment horizontal="center" vertical="center" wrapText="1"/>
      <protection locked="0"/>
    </xf>
    <xf numFmtId="164" fontId="0" fillId="2" borderId="7" xfId="0" applyNumberFormat="1" applyFill="1" applyBorder="1" applyAlignment="1" applyProtection="1">
      <alignment horizontal="center" vertical="center" wrapText="1"/>
      <protection locked="0"/>
    </xf>
    <xf numFmtId="164" fontId="0" fillId="0" borderId="5" xfId="0" applyNumberFormat="1" applyBorder="1" applyAlignment="1" applyProtection="1">
      <alignment horizontal="center" vertical="center" wrapText="1"/>
    </xf>
    <xf numFmtId="164" fontId="0" fillId="0" borderId="7" xfId="0" applyNumberFormat="1" applyBorder="1" applyAlignment="1" applyProtection="1">
      <alignment horizontal="center" vertical="center" wrapText="1"/>
    </xf>
    <xf numFmtId="9" fontId="0" fillId="2" borderId="9" xfId="0" applyNumberFormat="1" applyFill="1" applyBorder="1" applyAlignment="1" applyProtection="1">
      <alignment horizontal="center" vertical="center" wrapText="1"/>
      <protection locked="0"/>
    </xf>
    <xf numFmtId="9" fontId="0" fillId="2" borderId="8" xfId="0" applyNumberFormat="1" applyFill="1" applyBorder="1" applyAlignment="1" applyProtection="1">
      <alignment horizontal="center" vertical="center" wrapText="1"/>
      <protection locked="0"/>
    </xf>
    <xf numFmtId="0" fontId="3" fillId="3" borderId="5" xfId="0" applyFont="1" applyFill="1" applyBorder="1" applyAlignment="1">
      <alignment horizontal="center" vertical="center" wrapText="1"/>
    </xf>
    <xf numFmtId="164" fontId="3" fillId="3" borderId="5" xfId="0" applyNumberFormat="1" applyFont="1" applyFill="1" applyBorder="1" applyAlignment="1">
      <alignment horizontal="center" vertical="center" wrapText="1"/>
    </xf>
    <xf numFmtId="9" fontId="4" fillId="3" borderId="5" xfId="0" applyNumberFormat="1" applyFont="1" applyFill="1" applyBorder="1" applyAlignment="1">
      <alignment horizontal="center" vertical="center" wrapText="1"/>
    </xf>
    <xf numFmtId="164" fontId="3" fillId="0" borderId="7" xfId="0" applyNumberFormat="1" applyFont="1" applyBorder="1" applyAlignment="1" applyProtection="1">
      <alignment horizontal="center" vertical="center" wrapText="1"/>
    </xf>
    <xf numFmtId="164" fontId="3" fillId="0" borderId="5" xfId="0" applyNumberFormat="1"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0" fillId="0" borderId="0" xfId="0" applyAlignment="1">
      <alignment horizontal="center" vertical="center" wrapText="1"/>
    </xf>
    <xf numFmtId="0" fontId="0" fillId="0" borderId="5" xfId="0" applyNumberFormat="1" applyBorder="1" applyAlignment="1" applyProtection="1">
      <alignment horizontal="center" vertical="center" wrapText="1"/>
    </xf>
    <xf numFmtId="0" fontId="5" fillId="0" borderId="0" xfId="0" applyFont="1" applyAlignment="1">
      <alignment horizontal="center"/>
    </xf>
    <xf numFmtId="0" fontId="0" fillId="0" borderId="0" xfId="0"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cellXfs>
  <cellStyles count="1">
    <cellStyle name="Normal" xfId="0" builtinId="0"/>
  </cellStyles>
  <dxfs count="13">
    <dxf>
      <numFmt numFmtId="164" formatCode="#,##0.00\ &quot;€&quot;"/>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alignment horizontal="center" vertical="center" textRotation="0" wrapText="1" indent="0" justifyLastLine="0" shrinkToFit="0" readingOrder="0"/>
      <border diagonalUp="0" diagonalDown="0">
        <left style="thin">
          <color indexed="64"/>
        </left>
        <right/>
        <top style="thin">
          <color indexed="64"/>
        </top>
        <bottom style="thin">
          <color indexed="64"/>
        </bottom>
      </border>
      <protection locked="1" hidden="0"/>
    </dxf>
    <dxf>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alignment horizontal="center" vertical="center" textRotation="0" wrapText="1" indent="0" justifyLastLine="0" shrinkToFit="0" readingOrder="0"/>
      <protection locked="1" hidden="0"/>
    </dxf>
    <dxf>
      <alignment horizontal="center" vertical="center" textRotation="0" wrapText="1" indent="0" justifyLastLine="0" shrinkToFit="0" readingOrder="0"/>
      <border diagonalUp="0" diagonalDown="0">
        <left/>
        <right style="thin">
          <color indexed="64"/>
        </right>
        <top style="thin">
          <color indexed="64"/>
        </top>
        <bottom style="thin">
          <color indexed="64"/>
        </bottom>
      </border>
      <protection locked="1" hidden="0"/>
    </dxf>
    <dxf>
      <border outline="0">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protection locked="1" hidden="0"/>
    </dxf>
    <dxf>
      <border outline="0">
        <bottom style="thin">
          <color indexed="64"/>
        </bottom>
      </border>
    </dxf>
    <dxf>
      <alignment horizontal="center" vertical="center" textRotation="0" wrapText="1" indent="0" justifyLastLine="0" shrinkToFit="0" readingOrder="0"/>
      <border diagonalUp="0" diagonalDown="0">
        <left style="thin">
          <color indexed="64"/>
        </left>
        <right style="thin">
          <color indexed="64"/>
        </right>
        <top/>
        <bottom/>
      </border>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533400</xdr:colOff>
      <xdr:row>4</xdr:row>
      <xdr:rowOff>19050</xdr:rowOff>
    </xdr:to>
    <xdr:pic>
      <xdr:nvPicPr>
        <xdr:cNvPr id="1030"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2954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id="1" name="Tableau1" displayName="Tableau1" ref="B9:I46" totalsRowShown="0" headerRowDxfId="12" dataDxfId="10" headerRowBorderDxfId="11" tableBorderDxfId="9" totalsRowBorderDxfId="8">
  <autoFilter ref="B9:I46"/>
  <tableColumns count="8">
    <tableColumn id="1" name="Poste" dataDxfId="7"/>
    <tableColumn id="2" name="Désignation" dataDxfId="6"/>
    <tableColumn id="3" name="Unité" dataDxfId="5"/>
    <tableColumn id="4" name="Quantité" dataDxfId="4"/>
    <tableColumn id="5" name="Prix unitaire HT" dataDxfId="3"/>
    <tableColumn id="6" name="Prix total HT" dataDxfId="2"/>
    <tableColumn id="7" name="TVA" dataDxfId="1"/>
    <tableColumn id="8" name="Prix total TTC" dataDxfId="0"/>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8"/>
  <sheetViews>
    <sheetView tabSelected="1" topLeftCell="A40" workbookViewId="0">
      <selection activeCell="I49" sqref="A1:I49"/>
    </sheetView>
  </sheetViews>
  <sheetFormatPr baseColWidth="10" defaultRowHeight="15" x14ac:dyDescent="0.25"/>
  <cols>
    <col min="1" max="2" width="11.42578125" style="1"/>
    <col min="3" max="3" width="64" style="1" customWidth="1"/>
    <col min="4" max="5" width="11.42578125" style="1"/>
    <col min="6" max="6" width="17.85546875" style="1" customWidth="1"/>
    <col min="7" max="7" width="16" style="1" customWidth="1"/>
    <col min="8" max="8" width="11.42578125" style="1"/>
    <col min="9" max="9" width="16" style="1" customWidth="1"/>
    <col min="10" max="16384" width="11.42578125" style="1"/>
  </cols>
  <sheetData>
    <row r="2" spans="2:9" x14ac:dyDescent="0.25">
      <c r="C2" s="32" t="s">
        <v>80</v>
      </c>
      <c r="D2" s="32"/>
      <c r="E2" s="32"/>
      <c r="F2" s="32"/>
      <c r="G2" s="32"/>
      <c r="H2" s="32"/>
      <c r="I2" s="32"/>
    </row>
    <row r="3" spans="2:9" ht="18.75" x14ac:dyDescent="0.25">
      <c r="C3" s="34" t="s">
        <v>81</v>
      </c>
      <c r="D3" s="34"/>
      <c r="E3" s="34"/>
      <c r="F3" s="34"/>
      <c r="G3" s="34"/>
      <c r="H3" s="34"/>
      <c r="I3" s="34"/>
    </row>
    <row r="5" spans="2:9" ht="18" x14ac:dyDescent="0.25">
      <c r="B5" s="31" t="s">
        <v>78</v>
      </c>
      <c r="C5" s="31"/>
      <c r="D5" s="31"/>
      <c r="E5" s="31"/>
      <c r="F5" s="31"/>
      <c r="G5" s="31"/>
      <c r="H5" s="31"/>
      <c r="I5" s="31"/>
    </row>
    <row r="7" spans="2:9" ht="20.25" x14ac:dyDescent="0.25">
      <c r="B7" s="33" t="s">
        <v>79</v>
      </c>
      <c r="C7" s="33"/>
      <c r="D7" s="33"/>
      <c r="E7" s="33"/>
      <c r="F7" s="33"/>
      <c r="G7" s="33"/>
      <c r="H7" s="33"/>
      <c r="I7" s="33"/>
    </row>
    <row r="9" spans="2:9" x14ac:dyDescent="0.25">
      <c r="B9" s="2" t="s">
        <v>7</v>
      </c>
      <c r="C9" s="3" t="s">
        <v>0</v>
      </c>
      <c r="D9" s="3" t="s">
        <v>1</v>
      </c>
      <c r="E9" s="3" t="s">
        <v>2</v>
      </c>
      <c r="F9" s="3" t="s">
        <v>3</v>
      </c>
      <c r="G9" s="3" t="s">
        <v>5</v>
      </c>
      <c r="H9" s="4" t="s">
        <v>4</v>
      </c>
      <c r="I9" s="3" t="s">
        <v>74</v>
      </c>
    </row>
    <row r="10" spans="2:9" ht="15.75" x14ac:dyDescent="0.25">
      <c r="B10" s="28">
        <v>1</v>
      </c>
      <c r="C10" s="25" t="s">
        <v>6</v>
      </c>
      <c r="D10" s="7"/>
      <c r="E10" s="7"/>
      <c r="F10" s="6"/>
      <c r="G10" s="24">
        <f>SUM(G11:G12)</f>
        <v>0</v>
      </c>
      <c r="H10" s="18">
        <v>0.2</v>
      </c>
      <c r="I10" s="24">
        <f t="shared" ref="I10:I45" si="0">G10+G10*H10</f>
        <v>0</v>
      </c>
    </row>
    <row r="11" spans="2:9" ht="30" x14ac:dyDescent="0.25">
      <c r="B11" s="5" t="s">
        <v>8</v>
      </c>
      <c r="C11" s="7" t="s">
        <v>11</v>
      </c>
      <c r="D11" s="7" t="s">
        <v>9</v>
      </c>
      <c r="E11" s="7">
        <v>1</v>
      </c>
      <c r="F11" s="14"/>
      <c r="G11" s="16">
        <f t="shared" ref="G11:G45" si="1">E11*F11</f>
        <v>0</v>
      </c>
      <c r="H11" s="18">
        <v>0.2</v>
      </c>
      <c r="I11" s="16">
        <f t="shared" si="0"/>
        <v>0</v>
      </c>
    </row>
    <row r="12" spans="2:9" ht="30" x14ac:dyDescent="0.25">
      <c r="B12" s="8" t="s">
        <v>10</v>
      </c>
      <c r="C12" s="9" t="s">
        <v>12</v>
      </c>
      <c r="D12" s="9" t="s">
        <v>9</v>
      </c>
      <c r="E12" s="9">
        <v>1</v>
      </c>
      <c r="F12" s="15"/>
      <c r="G12" s="16">
        <f t="shared" si="1"/>
        <v>0</v>
      </c>
      <c r="H12" s="19">
        <v>0.2</v>
      </c>
      <c r="I12" s="16">
        <f t="shared" si="0"/>
        <v>0</v>
      </c>
    </row>
    <row r="13" spans="2:9" ht="30" x14ac:dyDescent="0.25">
      <c r="B13" s="8"/>
      <c r="C13" s="11" t="s">
        <v>25</v>
      </c>
      <c r="D13" s="9"/>
      <c r="E13" s="9"/>
      <c r="F13" s="9"/>
      <c r="G13" s="9"/>
      <c r="H13" s="10"/>
      <c r="I13" s="9"/>
    </row>
    <row r="14" spans="2:9" ht="15.75" x14ac:dyDescent="0.25">
      <c r="B14" s="27">
        <v>2</v>
      </c>
      <c r="C14" s="26" t="s">
        <v>13</v>
      </c>
      <c r="D14" s="9"/>
      <c r="E14" s="9"/>
      <c r="F14" s="13"/>
      <c r="G14" s="23">
        <f>SUM(G15:G17,G18:G19)</f>
        <v>0</v>
      </c>
      <c r="H14" s="19">
        <v>0.2</v>
      </c>
      <c r="I14" s="23">
        <f t="shared" si="0"/>
        <v>0</v>
      </c>
    </row>
    <row r="15" spans="2:9" ht="45" x14ac:dyDescent="0.25">
      <c r="B15" s="8" t="s">
        <v>15</v>
      </c>
      <c r="C15" s="11" t="s">
        <v>14</v>
      </c>
      <c r="D15" s="9" t="s">
        <v>16</v>
      </c>
      <c r="E15" s="9">
        <v>423</v>
      </c>
      <c r="F15" s="15"/>
      <c r="G15" s="17">
        <f t="shared" si="1"/>
        <v>0</v>
      </c>
      <c r="H15" s="19">
        <v>0.2</v>
      </c>
      <c r="I15" s="17">
        <f t="shared" si="0"/>
        <v>0</v>
      </c>
    </row>
    <row r="16" spans="2:9" ht="30" x14ac:dyDescent="0.25">
      <c r="B16" s="8" t="s">
        <v>18</v>
      </c>
      <c r="C16" s="11" t="s">
        <v>17</v>
      </c>
      <c r="D16" s="9" t="s">
        <v>16</v>
      </c>
      <c r="E16" s="9">
        <v>423</v>
      </c>
      <c r="F16" s="15"/>
      <c r="G16" s="17">
        <f t="shared" si="1"/>
        <v>0</v>
      </c>
      <c r="H16" s="19">
        <v>0.2</v>
      </c>
      <c r="I16" s="17">
        <f t="shared" si="0"/>
        <v>0</v>
      </c>
    </row>
    <row r="17" spans="2:9" ht="45" x14ac:dyDescent="0.25">
      <c r="B17" s="8" t="s">
        <v>22</v>
      </c>
      <c r="C17" s="11" t="s">
        <v>19</v>
      </c>
      <c r="D17" s="9" t="s">
        <v>16</v>
      </c>
      <c r="E17" s="9">
        <v>423</v>
      </c>
      <c r="F17" s="15"/>
      <c r="G17" s="17">
        <f t="shared" si="1"/>
        <v>0</v>
      </c>
      <c r="H17" s="19">
        <v>0.2</v>
      </c>
      <c r="I17" s="17">
        <f t="shared" si="0"/>
        <v>0</v>
      </c>
    </row>
    <row r="18" spans="2:9" x14ac:dyDescent="0.25">
      <c r="B18" s="8" t="s">
        <v>23</v>
      </c>
      <c r="C18" s="11" t="s">
        <v>20</v>
      </c>
      <c r="D18" s="9" t="s">
        <v>33</v>
      </c>
      <c r="E18" s="9">
        <v>49.3</v>
      </c>
      <c r="F18" s="15"/>
      <c r="G18" s="17">
        <f t="shared" si="1"/>
        <v>0</v>
      </c>
      <c r="H18" s="19">
        <v>0.2</v>
      </c>
      <c r="I18" s="17">
        <f t="shared" si="0"/>
        <v>0</v>
      </c>
    </row>
    <row r="19" spans="2:9" ht="30" x14ac:dyDescent="0.25">
      <c r="B19" s="8" t="s">
        <v>24</v>
      </c>
      <c r="C19" s="11" t="s">
        <v>21</v>
      </c>
      <c r="D19" s="9" t="s">
        <v>32</v>
      </c>
      <c r="E19" s="9">
        <v>40</v>
      </c>
      <c r="F19" s="15"/>
      <c r="G19" s="17">
        <f t="shared" si="1"/>
        <v>0</v>
      </c>
      <c r="H19" s="19">
        <v>0.2</v>
      </c>
      <c r="I19" s="17">
        <f t="shared" si="0"/>
        <v>0</v>
      </c>
    </row>
    <row r="20" spans="2:9" ht="30" x14ac:dyDescent="0.25">
      <c r="B20" s="8"/>
      <c r="C20" s="11" t="s">
        <v>26</v>
      </c>
      <c r="D20" s="9"/>
      <c r="E20" s="9"/>
      <c r="F20" s="9"/>
      <c r="G20" s="9"/>
      <c r="H20" s="10"/>
      <c r="I20" s="9"/>
    </row>
    <row r="21" spans="2:9" ht="15.75" x14ac:dyDescent="0.25">
      <c r="B21" s="27">
        <v>3</v>
      </c>
      <c r="C21" s="26" t="s">
        <v>27</v>
      </c>
      <c r="D21" s="9"/>
      <c r="E21" s="9"/>
      <c r="F21" s="13"/>
      <c r="G21" s="23">
        <f>SUM(G22:G23)</f>
        <v>0</v>
      </c>
      <c r="H21" s="19">
        <v>0.2</v>
      </c>
      <c r="I21" s="23">
        <f t="shared" si="0"/>
        <v>0</v>
      </c>
    </row>
    <row r="22" spans="2:9" ht="45" x14ac:dyDescent="0.25">
      <c r="B22" s="8" t="s">
        <v>29</v>
      </c>
      <c r="C22" s="11" t="s">
        <v>28</v>
      </c>
      <c r="D22" s="9" t="s">
        <v>32</v>
      </c>
      <c r="E22" s="9">
        <v>331.2</v>
      </c>
      <c r="F22" s="15"/>
      <c r="G22" s="17">
        <f t="shared" si="1"/>
        <v>0</v>
      </c>
      <c r="H22" s="19">
        <v>0.2</v>
      </c>
      <c r="I22" s="17">
        <f t="shared" si="0"/>
        <v>0</v>
      </c>
    </row>
    <row r="23" spans="2:9" ht="30" x14ac:dyDescent="0.25">
      <c r="B23" s="8" t="s">
        <v>31</v>
      </c>
      <c r="C23" s="11" t="s">
        <v>30</v>
      </c>
      <c r="D23" s="9" t="s">
        <v>32</v>
      </c>
      <c r="E23" s="9">
        <v>165.6</v>
      </c>
      <c r="F23" s="15"/>
      <c r="G23" s="17">
        <f t="shared" si="1"/>
        <v>0</v>
      </c>
      <c r="H23" s="19">
        <v>0.2</v>
      </c>
      <c r="I23" s="17">
        <f t="shared" si="0"/>
        <v>0</v>
      </c>
    </row>
    <row r="24" spans="2:9" ht="15.75" x14ac:dyDescent="0.25">
      <c r="B24" s="27">
        <v>4</v>
      </c>
      <c r="C24" s="26" t="s">
        <v>34</v>
      </c>
      <c r="D24" s="9"/>
      <c r="E24" s="9"/>
      <c r="F24" s="13"/>
      <c r="G24" s="23">
        <f>SUM(G25,G26,G27,G28:G38)</f>
        <v>0</v>
      </c>
      <c r="H24" s="19">
        <v>0.2</v>
      </c>
      <c r="I24" s="23">
        <f t="shared" si="0"/>
        <v>0</v>
      </c>
    </row>
    <row r="25" spans="2:9" ht="30" x14ac:dyDescent="0.25">
      <c r="B25" s="8" t="s">
        <v>38</v>
      </c>
      <c r="C25" s="11" t="s">
        <v>36</v>
      </c>
      <c r="D25" s="9" t="s">
        <v>32</v>
      </c>
      <c r="E25" s="9">
        <v>165.6</v>
      </c>
      <c r="F25" s="15"/>
      <c r="G25" s="17">
        <f t="shared" si="1"/>
        <v>0</v>
      </c>
      <c r="H25" s="19">
        <v>0.2</v>
      </c>
      <c r="I25" s="17">
        <f t="shared" si="0"/>
        <v>0</v>
      </c>
    </row>
    <row r="26" spans="2:9" x14ac:dyDescent="0.25">
      <c r="B26" s="8" t="s">
        <v>39</v>
      </c>
      <c r="C26" s="11" t="s">
        <v>37</v>
      </c>
      <c r="D26" s="9" t="s">
        <v>32</v>
      </c>
      <c r="E26" s="9">
        <v>165.6</v>
      </c>
      <c r="F26" s="15"/>
      <c r="G26" s="17">
        <f t="shared" si="1"/>
        <v>0</v>
      </c>
      <c r="H26" s="19">
        <v>0.2</v>
      </c>
      <c r="I26" s="17">
        <f t="shared" si="0"/>
        <v>0</v>
      </c>
    </row>
    <row r="27" spans="2:9" ht="45" x14ac:dyDescent="0.25">
      <c r="B27" s="8" t="s">
        <v>40</v>
      </c>
      <c r="C27" s="11" t="s">
        <v>35</v>
      </c>
      <c r="D27" s="9" t="s">
        <v>16</v>
      </c>
      <c r="E27" s="9">
        <v>423</v>
      </c>
      <c r="F27" s="15"/>
      <c r="G27" s="17">
        <f t="shared" si="1"/>
        <v>0</v>
      </c>
      <c r="H27" s="19">
        <v>0.2</v>
      </c>
      <c r="I27" s="17">
        <f t="shared" si="0"/>
        <v>0</v>
      </c>
    </row>
    <row r="28" spans="2:9" ht="45" x14ac:dyDescent="0.25">
      <c r="B28" s="8" t="s">
        <v>53</v>
      </c>
      <c r="C28" s="11" t="s">
        <v>41</v>
      </c>
      <c r="D28" s="9" t="s">
        <v>16</v>
      </c>
      <c r="E28" s="9">
        <v>423</v>
      </c>
      <c r="F28" s="15"/>
      <c r="G28" s="17">
        <f t="shared" si="1"/>
        <v>0</v>
      </c>
      <c r="H28" s="19">
        <v>0.2</v>
      </c>
      <c r="I28" s="17">
        <f t="shared" si="0"/>
        <v>0</v>
      </c>
    </row>
    <row r="29" spans="2:9" ht="45" x14ac:dyDescent="0.25">
      <c r="B29" s="8" t="s">
        <v>54</v>
      </c>
      <c r="C29" s="11" t="s">
        <v>42</v>
      </c>
      <c r="D29" s="9" t="s">
        <v>32</v>
      </c>
      <c r="E29" s="9">
        <v>165.6</v>
      </c>
      <c r="F29" s="15"/>
      <c r="G29" s="17">
        <f t="shared" si="1"/>
        <v>0</v>
      </c>
      <c r="H29" s="19">
        <v>0.2</v>
      </c>
      <c r="I29" s="17">
        <f t="shared" si="0"/>
        <v>0</v>
      </c>
    </row>
    <row r="30" spans="2:9" ht="45" x14ac:dyDescent="0.25">
      <c r="B30" s="8" t="s">
        <v>55</v>
      </c>
      <c r="C30" s="11" t="s">
        <v>43</v>
      </c>
      <c r="D30" s="9" t="s">
        <v>16</v>
      </c>
      <c r="E30" s="9">
        <v>423</v>
      </c>
      <c r="F30" s="15"/>
      <c r="G30" s="17">
        <f t="shared" si="1"/>
        <v>0</v>
      </c>
      <c r="H30" s="19">
        <v>0.2</v>
      </c>
      <c r="I30" s="17">
        <f t="shared" si="0"/>
        <v>0</v>
      </c>
    </row>
    <row r="31" spans="2:9" ht="45" x14ac:dyDescent="0.25">
      <c r="B31" s="8" t="s">
        <v>56</v>
      </c>
      <c r="C31" s="11" t="s">
        <v>44</v>
      </c>
      <c r="D31" s="9" t="s">
        <v>32</v>
      </c>
      <c r="E31" s="9">
        <v>165.6</v>
      </c>
      <c r="F31" s="15"/>
      <c r="G31" s="17">
        <f t="shared" si="1"/>
        <v>0</v>
      </c>
      <c r="H31" s="19">
        <v>0.2</v>
      </c>
      <c r="I31" s="17">
        <f t="shared" si="0"/>
        <v>0</v>
      </c>
    </row>
    <row r="32" spans="2:9" x14ac:dyDescent="0.25">
      <c r="B32" s="8" t="s">
        <v>57</v>
      </c>
      <c r="C32" s="11" t="s">
        <v>45</v>
      </c>
      <c r="D32" s="9" t="s">
        <v>73</v>
      </c>
      <c r="E32" s="9">
        <v>5</v>
      </c>
      <c r="F32" s="15"/>
      <c r="G32" s="17">
        <f t="shared" si="1"/>
        <v>0</v>
      </c>
      <c r="H32" s="19">
        <v>0.2</v>
      </c>
      <c r="I32" s="17">
        <f t="shared" si="0"/>
        <v>0</v>
      </c>
    </row>
    <row r="33" spans="2:9" x14ac:dyDescent="0.25">
      <c r="B33" s="8" t="s">
        <v>58</v>
      </c>
      <c r="C33" s="11" t="s">
        <v>46</v>
      </c>
      <c r="D33" s="9" t="s">
        <v>73</v>
      </c>
      <c r="E33" s="9">
        <v>5</v>
      </c>
      <c r="F33" s="15"/>
      <c r="G33" s="17">
        <f t="shared" si="1"/>
        <v>0</v>
      </c>
      <c r="H33" s="19">
        <v>0.2</v>
      </c>
      <c r="I33" s="17">
        <f t="shared" si="0"/>
        <v>0</v>
      </c>
    </row>
    <row r="34" spans="2:9" x14ac:dyDescent="0.25">
      <c r="B34" s="8" t="s">
        <v>59</v>
      </c>
      <c r="C34" s="11" t="s">
        <v>47</v>
      </c>
      <c r="D34" s="9" t="s">
        <v>73</v>
      </c>
      <c r="E34" s="9">
        <v>5</v>
      </c>
      <c r="F34" s="15"/>
      <c r="G34" s="17">
        <f t="shared" si="1"/>
        <v>0</v>
      </c>
      <c r="H34" s="19">
        <v>0.2</v>
      </c>
      <c r="I34" s="17">
        <f t="shared" si="0"/>
        <v>0</v>
      </c>
    </row>
    <row r="35" spans="2:9" ht="30" x14ac:dyDescent="0.25">
      <c r="B35" s="8" t="s">
        <v>60</v>
      </c>
      <c r="C35" s="11" t="s">
        <v>48</v>
      </c>
      <c r="D35" s="9" t="s">
        <v>73</v>
      </c>
      <c r="E35" s="9">
        <v>3</v>
      </c>
      <c r="F35" s="15"/>
      <c r="G35" s="17">
        <f t="shared" si="1"/>
        <v>0</v>
      </c>
      <c r="H35" s="19">
        <v>0.2</v>
      </c>
      <c r="I35" s="17">
        <f t="shared" si="0"/>
        <v>0</v>
      </c>
    </row>
    <row r="36" spans="2:9" x14ac:dyDescent="0.25">
      <c r="B36" s="8" t="s">
        <v>61</v>
      </c>
      <c r="C36" s="11" t="s">
        <v>49</v>
      </c>
      <c r="D36" s="9" t="s">
        <v>73</v>
      </c>
      <c r="E36" s="9">
        <v>10</v>
      </c>
      <c r="F36" s="15"/>
      <c r="G36" s="17">
        <f t="shared" si="1"/>
        <v>0</v>
      </c>
      <c r="H36" s="19">
        <v>0.2</v>
      </c>
      <c r="I36" s="17">
        <f t="shared" si="0"/>
        <v>0</v>
      </c>
    </row>
    <row r="37" spans="2:9" x14ac:dyDescent="0.25">
      <c r="B37" s="8" t="s">
        <v>62</v>
      </c>
      <c r="C37" s="11" t="s">
        <v>50</v>
      </c>
      <c r="D37" s="9" t="s">
        <v>73</v>
      </c>
      <c r="E37" s="9">
        <v>1</v>
      </c>
      <c r="F37" s="15"/>
      <c r="G37" s="17">
        <f t="shared" si="1"/>
        <v>0</v>
      </c>
      <c r="H37" s="19">
        <v>0.2</v>
      </c>
      <c r="I37" s="17">
        <f t="shared" si="0"/>
        <v>0</v>
      </c>
    </row>
    <row r="38" spans="2:9" ht="30" x14ac:dyDescent="0.25">
      <c r="B38" s="8" t="s">
        <v>63</v>
      </c>
      <c r="C38" s="11" t="s">
        <v>51</v>
      </c>
      <c r="D38" s="9" t="s">
        <v>73</v>
      </c>
      <c r="E38" s="9">
        <v>10</v>
      </c>
      <c r="F38" s="15"/>
      <c r="G38" s="17">
        <f t="shared" si="1"/>
        <v>0</v>
      </c>
      <c r="H38" s="19">
        <v>0.2</v>
      </c>
      <c r="I38" s="17">
        <f t="shared" si="0"/>
        <v>0</v>
      </c>
    </row>
    <row r="39" spans="2:9" x14ac:dyDescent="0.25">
      <c r="B39" s="8" t="s">
        <v>63</v>
      </c>
      <c r="C39" s="11" t="s">
        <v>52</v>
      </c>
      <c r="D39" s="9"/>
      <c r="E39" s="9"/>
      <c r="F39" s="9"/>
      <c r="G39" s="9"/>
      <c r="H39" s="10"/>
      <c r="I39" s="9"/>
    </row>
    <row r="40" spans="2:9" s="29" customFormat="1" ht="30" x14ac:dyDescent="0.25">
      <c r="B40" s="8" t="s">
        <v>82</v>
      </c>
      <c r="C40" s="11" t="s">
        <v>83</v>
      </c>
      <c r="D40" s="9" t="s">
        <v>16</v>
      </c>
      <c r="E40" s="9">
        <v>423</v>
      </c>
      <c r="F40" s="30"/>
      <c r="G40" s="17">
        <f t="shared" si="1"/>
        <v>0</v>
      </c>
      <c r="H40" s="19">
        <v>0.2</v>
      </c>
      <c r="I40" s="17">
        <f t="shared" si="0"/>
        <v>0</v>
      </c>
    </row>
    <row r="41" spans="2:9" ht="15.75" x14ac:dyDescent="0.25">
      <c r="B41" s="27">
        <v>5</v>
      </c>
      <c r="C41" s="12" t="s">
        <v>64</v>
      </c>
      <c r="D41" s="9"/>
      <c r="E41" s="9"/>
      <c r="F41" s="13"/>
      <c r="G41" s="23">
        <f>SUM(G42:G45)</f>
        <v>0</v>
      </c>
      <c r="H41" s="19">
        <v>0.2</v>
      </c>
      <c r="I41" s="23">
        <f t="shared" si="0"/>
        <v>0</v>
      </c>
    </row>
    <row r="42" spans="2:9" ht="45" x14ac:dyDescent="0.25">
      <c r="B42" s="8" t="s">
        <v>69</v>
      </c>
      <c r="C42" s="11" t="s">
        <v>77</v>
      </c>
      <c r="D42" s="9" t="s">
        <v>32</v>
      </c>
      <c r="E42" s="9">
        <v>119.6</v>
      </c>
      <c r="F42" s="15"/>
      <c r="G42" s="17">
        <f t="shared" si="1"/>
        <v>0</v>
      </c>
      <c r="H42" s="19">
        <v>0.2</v>
      </c>
      <c r="I42" s="17">
        <f t="shared" si="0"/>
        <v>0</v>
      </c>
    </row>
    <row r="43" spans="2:9" ht="60" x14ac:dyDescent="0.25">
      <c r="B43" s="8" t="s">
        <v>70</v>
      </c>
      <c r="C43" s="11" t="s">
        <v>65</v>
      </c>
      <c r="D43" s="9" t="s">
        <v>32</v>
      </c>
      <c r="E43" s="9">
        <v>20</v>
      </c>
      <c r="F43" s="15"/>
      <c r="G43" s="17">
        <f t="shared" si="1"/>
        <v>0</v>
      </c>
      <c r="H43" s="19">
        <v>0.2</v>
      </c>
      <c r="I43" s="17">
        <f t="shared" si="0"/>
        <v>0</v>
      </c>
    </row>
    <row r="44" spans="2:9" ht="45" x14ac:dyDescent="0.25">
      <c r="B44" s="8" t="s">
        <v>71</v>
      </c>
      <c r="C44" s="11" t="s">
        <v>66</v>
      </c>
      <c r="D44" s="9" t="s">
        <v>32</v>
      </c>
      <c r="E44" s="9">
        <v>239.2</v>
      </c>
      <c r="F44" s="15"/>
      <c r="G44" s="17">
        <f t="shared" si="1"/>
        <v>0</v>
      </c>
      <c r="H44" s="19">
        <v>0.2</v>
      </c>
      <c r="I44" s="17">
        <f t="shared" si="0"/>
        <v>0</v>
      </c>
    </row>
    <row r="45" spans="2:9" ht="45" x14ac:dyDescent="0.25">
      <c r="B45" s="8" t="s">
        <v>72</v>
      </c>
      <c r="C45" s="11" t="s">
        <v>67</v>
      </c>
      <c r="D45" s="9" t="s">
        <v>32</v>
      </c>
      <c r="E45" s="9">
        <v>6</v>
      </c>
      <c r="F45" s="15"/>
      <c r="G45" s="17">
        <f t="shared" si="1"/>
        <v>0</v>
      </c>
      <c r="H45" s="19">
        <v>0.2</v>
      </c>
      <c r="I45" s="17">
        <f t="shared" si="0"/>
        <v>0</v>
      </c>
    </row>
    <row r="46" spans="2:9" ht="30" x14ac:dyDescent="0.25">
      <c r="B46" s="8"/>
      <c r="C46" s="11" t="s">
        <v>68</v>
      </c>
      <c r="D46" s="9"/>
      <c r="E46" s="9"/>
      <c r="F46" s="9"/>
      <c r="G46" s="9"/>
      <c r="H46" s="10"/>
      <c r="I46" s="9"/>
    </row>
    <row r="48" spans="2:9" ht="15.75" x14ac:dyDescent="0.25">
      <c r="F48" s="20" t="s">
        <v>75</v>
      </c>
      <c r="G48" s="21">
        <f>SUM(G10,G14,G21,G24,G41)</f>
        <v>0</v>
      </c>
      <c r="H48" s="22" t="s">
        <v>76</v>
      </c>
      <c r="I48" s="21">
        <f>SUM(I10,I14,I21,I24,I41)</f>
        <v>0</v>
      </c>
    </row>
  </sheetData>
  <sheetProtection selectLockedCells="1"/>
  <mergeCells count="4">
    <mergeCell ref="B5:I5"/>
    <mergeCell ref="C2:I2"/>
    <mergeCell ref="B7:I7"/>
    <mergeCell ref="C3:I3"/>
  </mergeCells>
  <pageMargins left="0.7" right="0.7" top="0.75" bottom="0.75" header="0.3" footer="0.3"/>
  <pageSetup paperSize="9" scale="51"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FILIERIS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CABOCEL MATHIEU</dc:creator>
  <cp:lastModifiedBy>MARIEL PASCAL</cp:lastModifiedBy>
  <cp:lastPrinted>2025-06-12T07:01:21Z</cp:lastPrinted>
  <dcterms:created xsi:type="dcterms:W3CDTF">2025-02-26T15:05:43Z</dcterms:created>
  <dcterms:modified xsi:type="dcterms:W3CDTF">2025-06-12T07:02:12Z</dcterms:modified>
</cp:coreProperties>
</file>